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zkrácený 2021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<sst xmlns="http://schemas.openxmlformats.org/spreadsheetml/2006/main" count="109" uniqueCount="83">
  <si>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Příjmy</t>
  </si>
  <si>
    <t>Výdaje</t>
  </si>
  <si>
    <t>Financování</t>
  </si>
  <si>
    <t>Rozdíl (příjmy-výdaje+financování)</t>
  </si>
  <si>
    <t>Přijaté sankční platby</t>
  </si>
  <si>
    <t>Správní poplatky</t>
  </si>
  <si>
    <t>Skutečnost</t>
  </si>
  <si>
    <t>Daně z příjmů fyzických osob</t>
  </si>
  <si>
    <t>Daňové příjmy</t>
  </si>
  <si>
    <t>součet tř.1</t>
  </si>
  <si>
    <t>součet tř.2</t>
  </si>
  <si>
    <t>Nedaňové příjmy</t>
  </si>
  <si>
    <t>součet tř.3</t>
  </si>
  <si>
    <t>Kapitálové příjmy</t>
  </si>
  <si>
    <t>součet tř.4</t>
  </si>
  <si>
    <t>Přijaté dotace</t>
  </si>
  <si>
    <t>Příjmy celkem</t>
  </si>
  <si>
    <t>Daně z příjmů právnických osob</t>
  </si>
  <si>
    <t>Obecné vnitřní daně ze zboží a služeb</t>
  </si>
  <si>
    <t>Poplatky a odvody v oblasti živ.prostředí</t>
  </si>
  <si>
    <t>Místní poplatky z vybraných činností a služeb</t>
  </si>
  <si>
    <t>Ostatní odvody z vybraných činností a služeb</t>
  </si>
  <si>
    <t>Daně z majetku</t>
  </si>
  <si>
    <t>Příjmy z vlastní činnosti</t>
  </si>
  <si>
    <t>Příjmy z pronájmu majetku</t>
  </si>
  <si>
    <t>Příjmy z úroků a real.fin.majetku</t>
  </si>
  <si>
    <t>Přijaté vratky transferů</t>
  </si>
  <si>
    <t>Příjmy z prodeje krátk.a drob.dl.majetku</t>
  </si>
  <si>
    <t>Ostatní nedaňové příjmy</t>
  </si>
  <si>
    <t>Příjmy z prodeje dl.majetku</t>
  </si>
  <si>
    <t>Ostatní kapitálové příjmy</t>
  </si>
  <si>
    <t>Neinv.př.dotace od veř.rozp.ústř.orgánů</t>
  </si>
  <si>
    <t>Neinv.př.dotace od veř.rozp.úz.úrovně</t>
  </si>
  <si>
    <t>Převody z vlastních fondů</t>
  </si>
  <si>
    <t>NI př.dotace ze stát.fin.aktiv</t>
  </si>
  <si>
    <t>Inv.př.dotace od veř.rozp.ústř.úr.</t>
  </si>
  <si>
    <t>Inv.př.dotace od veř.rozp.úz.úr.</t>
  </si>
  <si>
    <t>Krátkodobé financování</t>
  </si>
  <si>
    <t>Dlouhodobé financování</t>
  </si>
  <si>
    <t>součet tř.8</t>
  </si>
  <si>
    <t>Financování celkem</t>
  </si>
  <si>
    <t>doprava</t>
  </si>
  <si>
    <t>vodní hospodářství</t>
  </si>
  <si>
    <t>vzdělávání</t>
  </si>
  <si>
    <t>kultura,církve a sdělovací prostředky</t>
  </si>
  <si>
    <t>tělovýchova a zájmová činnost</t>
  </si>
  <si>
    <t>zdravotnictví</t>
  </si>
  <si>
    <t>bydlení,komunální služby a územní rozvoj</t>
  </si>
  <si>
    <t>ochrana životního prostředí</t>
  </si>
  <si>
    <t>soc.péče a pomoc a spol.činnosti v soc.z.</t>
  </si>
  <si>
    <t>civilní připravenost na krizové stavy</t>
  </si>
  <si>
    <t>požární ochrana a integrovaný záchr.system</t>
  </si>
  <si>
    <t>stát.moc,správa,územ.samospráva</t>
  </si>
  <si>
    <t>finanční operace</t>
  </si>
  <si>
    <t>ostatní činnosti</t>
  </si>
  <si>
    <t>běžné výdaje celkem</t>
  </si>
  <si>
    <t>kapitálové výdaje celkem</t>
  </si>
  <si>
    <t>výdaje celkem</t>
  </si>
  <si>
    <t>politika zaměstnanosti</t>
  </si>
  <si>
    <t xml:space="preserve">vodní hospodářství </t>
  </si>
  <si>
    <t>stát.moc,správa,územní samostpráva</t>
  </si>
  <si>
    <t>Jirásková</t>
  </si>
  <si>
    <t>Změna stavu</t>
  </si>
  <si>
    <t>Návrh</t>
  </si>
  <si>
    <t>zemědělství a lesní hospodářství</t>
  </si>
  <si>
    <t>plus daň z příjmu obec dle skutečnosti  (i ve výdajích §6399 pol 5362)</t>
  </si>
  <si>
    <t>plus daň z příjmu obec dle skutečnosti  (i v příjmech pol 1122)</t>
  </si>
  <si>
    <t>dodatečně bude upravena položka 4112 dotace na správu (v pol. 8115)</t>
  </si>
  <si>
    <t>dodatečně bude upravena položka 8115 dotace na správu (v pol. 4112)</t>
  </si>
  <si>
    <t>průmysl,stavebnictví,obchod a služby</t>
  </si>
  <si>
    <t>Peněžní operace-hospodářská činnost</t>
  </si>
  <si>
    <t>Stav na BÚ k 01.01.</t>
  </si>
  <si>
    <t>Stav na BÚ k 31.12.</t>
  </si>
  <si>
    <t>31.12.2015</t>
  </si>
  <si>
    <t>31.12.2016</t>
  </si>
  <si>
    <t>Daně, poplatky a jiná obd.peněžní plnění</t>
  </si>
  <si>
    <t>31.12.2017</t>
  </si>
  <si>
    <t>31.12.2018</t>
  </si>
  <si>
    <t>Příjmy z prodeje dlouhodobého finančního maj.</t>
  </si>
  <si>
    <t>2020</t>
  </si>
  <si>
    <t>31.12.2019</t>
  </si>
  <si>
    <t>2021</t>
  </si>
  <si>
    <t>Návrh rozpočtu obce 2021-zkrácený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</si>
</sst>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d\.\ mmmm\ yyyy"/>
    <numFmt numFmtId="167" formatCode="0.0"/>
    <numFmt numFmtId="168" formatCode="#,##0_ ;\-#,##0\ "/>
    <numFmt numFmtId="169" formatCode="#,##0.00_ ;\-#,##0.00\ "/>
    <numFmt numFmtId="170" formatCode="0.0%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6">
      <selection activeCell="A1" sqref="A1"/>
    </sheetView>
  </sheetViews>
  <sheetFormatPr defaultColWidth="9.140625" defaultRowHeight="12.75"/>
  <cols>
    <col min="1" max="1" width="10.8515625" style="0" customWidth="1"/>
    <col min="2" max="2" width="39.57421875" style="0" bestFit="1" customWidth="1"/>
    <col min="3" max="3" width="12.7109375" style="12" bestFit="1" customWidth="1"/>
    <col min="4" max="4" width="12.7109375" style="12" customWidth="1"/>
    <col min="5" max="6" width="13.421875" style="12" bestFit="1" customWidth="1"/>
    <col min="7" max="8" width="12.7109375" style="12" customWidth="1"/>
    <col min="9" max="9" width="15.8515625" style="0" customWidth="1"/>
    <col min="10" max="10" width="16.140625" style="0" customWidth="1"/>
  </cols>
  <sheetData>
    <row r="1" ht="18">
      <c r="A1" s="3" t="s">
        <v>82</v>
      </c>
    </row>
    <row r="3" spans="1:8" ht="12.75">
      <c r="A3" s="2" t="s">
        <v>0</v>
      </c>
      <c r="C3" s="18" t="s">
        <v>63</v>
      </c>
      <c r="D3" s="26" t="s">
        <v>6</v>
      </c>
      <c r="E3" s="26" t="s">
        <v>6</v>
      </c>
      <c r="F3" s="26" t="s">
        <v>6</v>
      </c>
      <c r="G3" s="26" t="s">
        <v>6</v>
      </c>
      <c r="H3" s="26" t="s">
        <v>6</v>
      </c>
    </row>
    <row r="4" spans="3:8" ht="12.75">
      <c r="C4" s="19" t="s">
        <v>81</v>
      </c>
      <c r="D4" s="23" t="s">
        <v>80</v>
      </c>
      <c r="E4" s="23" t="s">
        <v>77</v>
      </c>
      <c r="F4" s="23" t="s">
        <v>76</v>
      </c>
      <c r="G4" s="23" t="s">
        <v>74</v>
      </c>
      <c r="H4" s="23" t="s">
        <v>73</v>
      </c>
    </row>
    <row r="5" spans="1:8" ht="12.75">
      <c r="A5" s="1">
        <v>111</v>
      </c>
      <c r="B5" s="1" t="s">
        <v>7</v>
      </c>
      <c r="C5" s="13">
        <v>8010000</v>
      </c>
      <c r="D5" s="13">
        <v>8282351.14</v>
      </c>
      <c r="E5" s="13">
        <v>7307824.6</v>
      </c>
      <c r="F5" s="13">
        <v>6420528.3</v>
      </c>
      <c r="G5" s="13">
        <v>5912854</v>
      </c>
      <c r="H5" s="13">
        <v>4837602.17</v>
      </c>
    </row>
    <row r="6" spans="1:9" ht="12.75">
      <c r="A6" s="1">
        <v>112</v>
      </c>
      <c r="B6" s="1" t="s">
        <v>17</v>
      </c>
      <c r="C6" s="13">
        <v>7333400</v>
      </c>
      <c r="D6" s="13">
        <v>9267514.28</v>
      </c>
      <c r="E6" s="13">
        <v>7903789.06</v>
      </c>
      <c r="F6" s="13">
        <v>8091709.94</v>
      </c>
      <c r="G6" s="13">
        <v>7528843.62</v>
      </c>
      <c r="H6" s="13">
        <v>5775886.26</v>
      </c>
      <c r="I6" s="2" t="s">
        <v>65</v>
      </c>
    </row>
    <row r="7" spans="1:8" ht="12.75">
      <c r="A7" s="1">
        <v>121</v>
      </c>
      <c r="B7" s="1" t="s">
        <v>18</v>
      </c>
      <c r="C7" s="13">
        <v>14130000</v>
      </c>
      <c r="D7" s="13">
        <v>14111612.42</v>
      </c>
      <c r="E7" s="13">
        <v>13383272.61</v>
      </c>
      <c r="F7" s="13">
        <v>11273359.41</v>
      </c>
      <c r="G7" s="13">
        <v>9412124.12</v>
      </c>
      <c r="H7" s="13">
        <v>8824305.99</v>
      </c>
    </row>
    <row r="8" spans="1:8" ht="12.75">
      <c r="A8" s="1">
        <v>133</v>
      </c>
      <c r="B8" s="1" t="s">
        <v>19</v>
      </c>
      <c r="C8" s="13">
        <v>0</v>
      </c>
      <c r="D8" s="13">
        <v>60787.78</v>
      </c>
      <c r="E8" s="13">
        <v>8366.57</v>
      </c>
      <c r="F8" s="13">
        <v>2299</v>
      </c>
      <c r="G8" s="13">
        <v>51247</v>
      </c>
      <c r="H8" s="13">
        <v>0</v>
      </c>
    </row>
    <row r="9" spans="1:8" ht="12.75">
      <c r="A9" s="1">
        <v>134</v>
      </c>
      <c r="B9" s="1" t="s">
        <v>20</v>
      </c>
      <c r="C9" s="13">
        <v>2074300</v>
      </c>
      <c r="D9" s="13">
        <v>2147214</v>
      </c>
      <c r="E9" s="13">
        <v>2058544</v>
      </c>
      <c r="F9" s="13">
        <v>2210731</v>
      </c>
      <c r="G9" s="13">
        <v>1939768</v>
      </c>
      <c r="H9" s="13">
        <v>2093236</v>
      </c>
    </row>
    <row r="10" spans="1:8" ht="12.75">
      <c r="A10" s="1">
        <v>135</v>
      </c>
      <c r="B10" s="1" t="s">
        <v>21</v>
      </c>
      <c r="C10" s="13">
        <v>0</v>
      </c>
      <c r="D10" s="13">
        <v>0</v>
      </c>
      <c r="E10" s="13">
        <v>0</v>
      </c>
      <c r="F10" s="13">
        <v>0</v>
      </c>
      <c r="G10" s="13">
        <v>171027.12</v>
      </c>
      <c r="H10" s="13">
        <v>128158.9</v>
      </c>
    </row>
    <row r="11" spans="1:8" ht="12.75">
      <c r="A11" s="1">
        <v>136</v>
      </c>
      <c r="B11" s="1" t="s">
        <v>5</v>
      </c>
      <c r="C11" s="13">
        <v>366000</v>
      </c>
      <c r="D11" s="13">
        <v>400715</v>
      </c>
      <c r="E11" s="13">
        <v>445610</v>
      </c>
      <c r="F11" s="13">
        <v>765850</v>
      </c>
      <c r="G11" s="13">
        <v>979090</v>
      </c>
      <c r="H11" s="13">
        <v>868840</v>
      </c>
    </row>
    <row r="12" spans="1:8" ht="12.75">
      <c r="A12" s="1">
        <v>138</v>
      </c>
      <c r="B12" s="1" t="s">
        <v>75</v>
      </c>
      <c r="C12" s="13">
        <v>164000</v>
      </c>
      <c r="D12" s="13">
        <v>169107.68</v>
      </c>
      <c r="E12" s="13">
        <v>271741.87</v>
      </c>
      <c r="F12" s="13">
        <v>524577.87</v>
      </c>
      <c r="G12" s="13">
        <v>0</v>
      </c>
      <c r="H12" s="13">
        <v>0</v>
      </c>
    </row>
    <row r="13" spans="1:8" ht="12.75">
      <c r="A13" s="1">
        <v>151</v>
      </c>
      <c r="B13" s="1" t="s">
        <v>22</v>
      </c>
      <c r="C13" s="13">
        <v>2648000</v>
      </c>
      <c r="D13" s="13">
        <v>2647799.05</v>
      </c>
      <c r="E13" s="13">
        <v>2404319.95</v>
      </c>
      <c r="F13" s="13">
        <v>2410373.94</v>
      </c>
      <c r="G13" s="13">
        <v>2253227.05</v>
      </c>
      <c r="H13" s="13">
        <v>2266329.31</v>
      </c>
    </row>
    <row r="14" spans="1:8" ht="12.75">
      <c r="A14" s="5" t="s">
        <v>9</v>
      </c>
      <c r="B14" s="5" t="s">
        <v>8</v>
      </c>
      <c r="C14" s="14">
        <f aca="true" t="shared" si="0" ref="C14:H14">SUM(C5:C13)</f>
        <v>34725700</v>
      </c>
      <c r="D14" s="14">
        <f t="shared" si="0"/>
        <v>37087101.349999994</v>
      </c>
      <c r="E14" s="14">
        <f t="shared" si="0"/>
        <v>33783468.660000004</v>
      </c>
      <c r="F14" s="14">
        <f t="shared" si="0"/>
        <v>31699429.46</v>
      </c>
      <c r="G14" s="14">
        <f t="shared" si="0"/>
        <v>28248180.910000004</v>
      </c>
      <c r="H14" s="14">
        <f t="shared" si="0"/>
        <v>24794358.63</v>
      </c>
    </row>
    <row r="15" spans="1:8" ht="12.75">
      <c r="A15" s="1"/>
      <c r="B15" s="1"/>
      <c r="C15" s="15"/>
      <c r="D15" s="17"/>
      <c r="E15" s="17"/>
      <c r="F15" s="17"/>
      <c r="G15" s="17"/>
      <c r="H15" s="17"/>
    </row>
    <row r="16" spans="1:8" ht="12.75">
      <c r="A16" s="1">
        <v>211</v>
      </c>
      <c r="B16" s="1" t="s">
        <v>23</v>
      </c>
      <c r="C16" s="13">
        <v>7043300</v>
      </c>
      <c r="D16" s="13">
        <v>7295466.03</v>
      </c>
      <c r="E16" s="13">
        <v>6544284.52</v>
      </c>
      <c r="F16" s="13">
        <v>6172033.21</v>
      </c>
      <c r="G16" s="13">
        <v>6067906.06</v>
      </c>
      <c r="H16" s="13">
        <v>5834890.73</v>
      </c>
    </row>
    <row r="17" spans="1:8" ht="12.75">
      <c r="A17" s="1">
        <v>213</v>
      </c>
      <c r="B17" s="1" t="s">
        <v>24</v>
      </c>
      <c r="C17" s="13">
        <v>3729200</v>
      </c>
      <c r="D17" s="13">
        <v>3611866.4</v>
      </c>
      <c r="E17" s="13">
        <v>2946082.4</v>
      </c>
      <c r="F17" s="13">
        <v>3174478.4</v>
      </c>
      <c r="G17" s="13">
        <v>3464032.9</v>
      </c>
      <c r="H17" s="13">
        <v>2859544.4</v>
      </c>
    </row>
    <row r="18" spans="1:8" ht="12.75">
      <c r="A18" s="1">
        <v>214</v>
      </c>
      <c r="B18" s="1" t="s">
        <v>25</v>
      </c>
      <c r="C18" s="13">
        <v>3000</v>
      </c>
      <c r="D18" s="13">
        <v>3773.16</v>
      </c>
      <c r="E18" s="13">
        <v>101109.09</v>
      </c>
      <c r="F18" s="13">
        <v>98864.08</v>
      </c>
      <c r="G18" s="13">
        <v>109051.56</v>
      </c>
      <c r="H18" s="13">
        <v>102439.81</v>
      </c>
    </row>
    <row r="19" spans="1:8" ht="12.75">
      <c r="A19" s="1">
        <v>221</v>
      </c>
      <c r="B19" s="1" t="s">
        <v>4</v>
      </c>
      <c r="C19" s="13">
        <v>100000</v>
      </c>
      <c r="D19" s="13">
        <v>57000</v>
      </c>
      <c r="E19" s="13">
        <v>85000</v>
      </c>
      <c r="F19" s="13">
        <v>129439</v>
      </c>
      <c r="G19" s="13">
        <v>27621</v>
      </c>
      <c r="H19" s="13">
        <v>121000</v>
      </c>
    </row>
    <row r="20" spans="1:8" ht="12.75">
      <c r="A20" s="1">
        <v>222</v>
      </c>
      <c r="B20" s="1" t="s">
        <v>26</v>
      </c>
      <c r="C20" s="13">
        <v>0</v>
      </c>
      <c r="D20" s="13">
        <v>29479.37</v>
      </c>
      <c r="E20" s="13">
        <v>0</v>
      </c>
      <c r="F20" s="13">
        <v>0</v>
      </c>
      <c r="G20" s="13">
        <v>0</v>
      </c>
      <c r="H20" s="13">
        <v>0</v>
      </c>
    </row>
    <row r="21" spans="1:8" ht="12.75">
      <c r="A21" s="1">
        <v>231</v>
      </c>
      <c r="B21" s="1" t="s">
        <v>27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ht="12.75">
      <c r="A22" s="1">
        <v>232</v>
      </c>
      <c r="B22" s="1" t="s">
        <v>28</v>
      </c>
      <c r="C22" s="13">
        <v>350000</v>
      </c>
      <c r="D22" s="13">
        <v>657791.76</v>
      </c>
      <c r="E22" s="13">
        <v>947097</v>
      </c>
      <c r="F22" s="13">
        <v>598013</v>
      </c>
      <c r="G22" s="13">
        <v>1395311</v>
      </c>
      <c r="H22" s="13">
        <v>834297.4</v>
      </c>
    </row>
    <row r="23" spans="1:8" ht="12.75">
      <c r="A23" s="5" t="s">
        <v>10</v>
      </c>
      <c r="B23" s="5" t="s">
        <v>11</v>
      </c>
      <c r="C23" s="14">
        <f aca="true" t="shared" si="1" ref="C23:H23">SUM(C16:C22)</f>
        <v>11225500</v>
      </c>
      <c r="D23" s="14">
        <f t="shared" si="1"/>
        <v>11655376.719999999</v>
      </c>
      <c r="E23" s="14">
        <f t="shared" si="1"/>
        <v>10623573.01</v>
      </c>
      <c r="F23" s="14">
        <f t="shared" si="1"/>
        <v>10172827.69</v>
      </c>
      <c r="G23" s="14">
        <f t="shared" si="1"/>
        <v>11063922.52</v>
      </c>
      <c r="H23" s="14">
        <f t="shared" si="1"/>
        <v>9752172.340000002</v>
      </c>
    </row>
    <row r="24" spans="1:8" ht="12.75">
      <c r="A24" s="1"/>
      <c r="B24" s="1"/>
      <c r="C24" s="15"/>
      <c r="D24" s="17"/>
      <c r="E24" s="17"/>
      <c r="F24" s="17"/>
      <c r="G24" s="17"/>
      <c r="H24" s="17"/>
    </row>
    <row r="25" spans="1:8" ht="12.75">
      <c r="A25" s="1">
        <v>311</v>
      </c>
      <c r="B25" s="1" t="s">
        <v>29</v>
      </c>
      <c r="C25" s="13">
        <v>0</v>
      </c>
      <c r="D25" s="13">
        <v>165500</v>
      </c>
      <c r="E25" s="13">
        <v>125750</v>
      </c>
      <c r="F25" s="13">
        <v>177300</v>
      </c>
      <c r="G25" s="13">
        <v>65600</v>
      </c>
      <c r="H25" s="13">
        <v>166110</v>
      </c>
    </row>
    <row r="26" spans="1:8" ht="12.75">
      <c r="A26" s="1">
        <v>312</v>
      </c>
      <c r="B26" s="1" t="s">
        <v>30</v>
      </c>
      <c r="C26" s="13">
        <v>0</v>
      </c>
      <c r="D26" s="13">
        <v>750000</v>
      </c>
      <c r="E26" s="13">
        <v>10000</v>
      </c>
      <c r="F26" s="13">
        <v>78250</v>
      </c>
      <c r="G26" s="13">
        <v>951750</v>
      </c>
      <c r="H26" s="13">
        <v>1185000</v>
      </c>
    </row>
    <row r="27" spans="1:8" ht="12.75">
      <c r="A27" s="1">
        <v>320</v>
      </c>
      <c r="B27" s="1" t="s">
        <v>78</v>
      </c>
      <c r="C27" s="13">
        <v>0</v>
      </c>
      <c r="D27" s="13">
        <v>0</v>
      </c>
      <c r="E27" s="13">
        <v>1992719.33</v>
      </c>
      <c r="F27" s="13">
        <v>0</v>
      </c>
      <c r="G27" s="13">
        <v>0</v>
      </c>
      <c r="H27" s="13">
        <v>0</v>
      </c>
    </row>
    <row r="28" spans="1:8" ht="12.75">
      <c r="A28" s="5" t="s">
        <v>12</v>
      </c>
      <c r="B28" s="5" t="s">
        <v>13</v>
      </c>
      <c r="C28" s="14">
        <f aca="true" t="shared" si="2" ref="C28:H28">SUM(C25:C27)</f>
        <v>0</v>
      </c>
      <c r="D28" s="14">
        <f t="shared" si="2"/>
        <v>915500</v>
      </c>
      <c r="E28" s="14">
        <f t="shared" si="2"/>
        <v>2128469.33</v>
      </c>
      <c r="F28" s="14">
        <f t="shared" si="2"/>
        <v>255550</v>
      </c>
      <c r="G28" s="14">
        <f t="shared" si="2"/>
        <v>1017350</v>
      </c>
      <c r="H28" s="14">
        <f t="shared" si="2"/>
        <v>1351110</v>
      </c>
    </row>
    <row r="29" spans="1:8" ht="12.75">
      <c r="A29" s="1"/>
      <c r="B29" s="1"/>
      <c r="C29" s="15"/>
      <c r="D29" s="17"/>
      <c r="E29" s="17"/>
      <c r="F29" s="17"/>
      <c r="G29" s="17"/>
      <c r="H29" s="17"/>
    </row>
    <row r="30" spans="1:9" ht="12.75">
      <c r="A30" s="1">
        <v>411</v>
      </c>
      <c r="B30" s="1" t="s">
        <v>31</v>
      </c>
      <c r="C30" s="13">
        <v>2279700</v>
      </c>
      <c r="D30" s="13">
        <v>2916794.37</v>
      </c>
      <c r="E30" s="13">
        <v>3618805.49</v>
      </c>
      <c r="F30" s="13">
        <v>2745929.57</v>
      </c>
      <c r="G30" s="13">
        <v>2018341.69</v>
      </c>
      <c r="H30" s="13">
        <v>2593784</v>
      </c>
      <c r="I30" s="2" t="s">
        <v>67</v>
      </c>
    </row>
    <row r="31" spans="1:8" ht="12.75">
      <c r="A31" s="1">
        <v>412</v>
      </c>
      <c r="B31" s="1" t="s">
        <v>32</v>
      </c>
      <c r="C31" s="13">
        <v>0</v>
      </c>
      <c r="D31" s="13">
        <v>0</v>
      </c>
      <c r="E31" s="13">
        <v>0</v>
      </c>
      <c r="F31" s="13">
        <v>256500</v>
      </c>
      <c r="G31" s="13">
        <v>24000</v>
      </c>
      <c r="H31" s="13">
        <v>8830</v>
      </c>
    </row>
    <row r="32" spans="1:8" ht="12.75">
      <c r="A32" s="1">
        <v>413</v>
      </c>
      <c r="B32" s="1" t="s">
        <v>33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ht="12.75">
      <c r="A33" s="1">
        <v>416</v>
      </c>
      <c r="B33" s="1" t="s">
        <v>34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ht="12.75">
      <c r="A34" s="1">
        <v>421</v>
      </c>
      <c r="B34" s="1" t="s">
        <v>35</v>
      </c>
      <c r="C34" s="13">
        <v>0</v>
      </c>
      <c r="D34" s="13">
        <v>393144.12</v>
      </c>
      <c r="E34" s="13">
        <v>0</v>
      </c>
      <c r="F34" s="13">
        <v>5190533.28</v>
      </c>
      <c r="G34" s="13">
        <v>553235.67</v>
      </c>
      <c r="H34" s="13">
        <v>20564315.1</v>
      </c>
    </row>
    <row r="35" spans="1:8" ht="12.75">
      <c r="A35" s="1">
        <v>422</v>
      </c>
      <c r="B35" s="1" t="s">
        <v>36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ht="12.75">
      <c r="A36" s="5" t="s">
        <v>14</v>
      </c>
      <c r="B36" s="5" t="s">
        <v>15</v>
      </c>
      <c r="C36" s="14">
        <f aca="true" t="shared" si="3" ref="C36:H36">SUM(C30:C35)</f>
        <v>2279700</v>
      </c>
      <c r="D36" s="14">
        <f t="shared" si="3"/>
        <v>3309938.49</v>
      </c>
      <c r="E36" s="14">
        <f t="shared" si="3"/>
        <v>3618805.49</v>
      </c>
      <c r="F36" s="14">
        <f t="shared" si="3"/>
        <v>8192962.85</v>
      </c>
      <c r="G36" s="14">
        <f t="shared" si="3"/>
        <v>2595577.36</v>
      </c>
      <c r="H36" s="14">
        <f t="shared" si="3"/>
        <v>23166929.1</v>
      </c>
    </row>
    <row r="38" spans="2:8" ht="12.75">
      <c r="B38" s="6" t="s">
        <v>16</v>
      </c>
      <c r="C38" s="16">
        <f aca="true" t="shared" si="4" ref="C38:H38">C14+C23+C28+C36</f>
        <v>48230900</v>
      </c>
      <c r="D38" s="16">
        <f t="shared" si="4"/>
        <v>52967916.559999995</v>
      </c>
      <c r="E38" s="16">
        <f t="shared" si="4"/>
        <v>50154316.49</v>
      </c>
      <c r="F38" s="16">
        <f t="shared" si="4"/>
        <v>50320770</v>
      </c>
      <c r="G38" s="16">
        <f t="shared" si="4"/>
        <v>42925030.79000001</v>
      </c>
      <c r="H38" s="16">
        <f t="shared" si="4"/>
        <v>59064570.07</v>
      </c>
    </row>
    <row r="39" spans="1:8" ht="12.75">
      <c r="A39" s="8" t="s">
        <v>1</v>
      </c>
      <c r="B39" s="7"/>
      <c r="C39" s="20" t="s">
        <v>63</v>
      </c>
      <c r="D39" s="27" t="s">
        <v>6</v>
      </c>
      <c r="E39" s="27" t="s">
        <v>6</v>
      </c>
      <c r="F39" s="27" t="s">
        <v>6</v>
      </c>
      <c r="G39" s="27" t="s">
        <v>6</v>
      </c>
      <c r="H39" s="27" t="s">
        <v>6</v>
      </c>
    </row>
    <row r="40" spans="1:8" ht="12.75">
      <c r="A40" s="7"/>
      <c r="B40" s="7"/>
      <c r="C40" s="21" t="s">
        <v>79</v>
      </c>
      <c r="D40" s="28" t="s">
        <v>80</v>
      </c>
      <c r="E40" s="28" t="s">
        <v>77</v>
      </c>
      <c r="F40" s="28" t="s">
        <v>76</v>
      </c>
      <c r="G40" s="28" t="s">
        <v>74</v>
      </c>
      <c r="H40" s="28" t="s">
        <v>73</v>
      </c>
    </row>
    <row r="41" spans="1:8" ht="12.75">
      <c r="A41" s="1">
        <v>10</v>
      </c>
      <c r="B41" s="1" t="s">
        <v>64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</row>
    <row r="42" spans="1:8" ht="12.75">
      <c r="A42" s="1">
        <v>21</v>
      </c>
      <c r="B42" s="1" t="s">
        <v>69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139392</v>
      </c>
    </row>
    <row r="43" spans="1:8" ht="12.75">
      <c r="A43" s="1">
        <v>22</v>
      </c>
      <c r="B43" s="1" t="s">
        <v>41</v>
      </c>
      <c r="C43" s="13">
        <v>2290800</v>
      </c>
      <c r="D43" s="13">
        <v>1640784.06</v>
      </c>
      <c r="E43" s="13">
        <v>1157630.59</v>
      </c>
      <c r="F43" s="13">
        <v>1166071.05</v>
      </c>
      <c r="G43" s="13">
        <v>1180325.58</v>
      </c>
      <c r="H43" s="13">
        <v>765834.31</v>
      </c>
    </row>
    <row r="44" spans="1:8" ht="12.75">
      <c r="A44" s="1">
        <v>23</v>
      </c>
      <c r="B44" s="1" t="s">
        <v>42</v>
      </c>
      <c r="C44" s="13">
        <v>3968500</v>
      </c>
      <c r="D44" s="13">
        <v>3784670.03</v>
      </c>
      <c r="E44" s="13">
        <v>4316632.12</v>
      </c>
      <c r="F44" s="13">
        <v>3795439.09</v>
      </c>
      <c r="G44" s="13">
        <v>2828927.62</v>
      </c>
      <c r="H44" s="13">
        <v>2859614.44</v>
      </c>
    </row>
    <row r="45" spans="1:8" ht="12.75">
      <c r="A45" s="1">
        <v>31</v>
      </c>
      <c r="B45" s="1" t="s">
        <v>43</v>
      </c>
      <c r="C45" s="13">
        <v>4075800</v>
      </c>
      <c r="D45" s="13">
        <v>4909111.06</v>
      </c>
      <c r="E45" s="13">
        <v>5577974.8</v>
      </c>
      <c r="F45" s="13">
        <v>4726834.2</v>
      </c>
      <c r="G45" s="13">
        <v>3135692</v>
      </c>
      <c r="H45" s="13">
        <v>3808867</v>
      </c>
    </row>
    <row r="46" spans="1:8" ht="12.75">
      <c r="A46" s="1">
        <v>33</v>
      </c>
      <c r="B46" s="1" t="s">
        <v>44</v>
      </c>
      <c r="C46" s="13">
        <v>163000</v>
      </c>
      <c r="D46" s="13">
        <v>170993.49</v>
      </c>
      <c r="E46" s="13">
        <v>289532</v>
      </c>
      <c r="F46" s="13">
        <v>113958</v>
      </c>
      <c r="G46" s="13">
        <v>174085</v>
      </c>
      <c r="H46" s="13">
        <v>103146</v>
      </c>
    </row>
    <row r="47" spans="1:8" ht="12.75">
      <c r="A47" s="1">
        <v>34</v>
      </c>
      <c r="B47" s="1" t="s">
        <v>45</v>
      </c>
      <c r="C47" s="13">
        <v>2978200</v>
      </c>
      <c r="D47" s="13">
        <v>3074160.96</v>
      </c>
      <c r="E47" s="13">
        <v>2861526.75</v>
      </c>
      <c r="F47" s="13">
        <v>3364145.12</v>
      </c>
      <c r="G47" s="13">
        <v>2520155.64</v>
      </c>
      <c r="H47" s="13">
        <v>2283303.14</v>
      </c>
    </row>
    <row r="48" spans="1:8" ht="12.75">
      <c r="A48" s="1">
        <v>35</v>
      </c>
      <c r="B48" s="1" t="s">
        <v>46</v>
      </c>
      <c r="C48" s="13">
        <v>5000</v>
      </c>
      <c r="D48" s="13">
        <v>13388.6</v>
      </c>
      <c r="E48" s="13">
        <v>61941</v>
      </c>
      <c r="F48" s="13">
        <v>96269</v>
      </c>
      <c r="G48" s="13">
        <v>10971</v>
      </c>
      <c r="H48" s="13">
        <v>0</v>
      </c>
    </row>
    <row r="49" spans="1:8" ht="12.75">
      <c r="A49" s="1">
        <v>36</v>
      </c>
      <c r="B49" s="1" t="s">
        <v>47</v>
      </c>
      <c r="C49" s="13">
        <v>5216800</v>
      </c>
      <c r="D49" s="13">
        <v>4755724.46</v>
      </c>
      <c r="E49" s="13">
        <v>4096649.47</v>
      </c>
      <c r="F49" s="13">
        <v>3470207.03</v>
      </c>
      <c r="G49" s="13">
        <v>4214715.57</v>
      </c>
      <c r="H49" s="13">
        <v>3165117.62</v>
      </c>
    </row>
    <row r="50" spans="1:8" ht="12.75">
      <c r="A50" s="1">
        <v>37</v>
      </c>
      <c r="B50" s="1" t="s">
        <v>48</v>
      </c>
      <c r="C50" s="13">
        <v>4860300</v>
      </c>
      <c r="D50" s="13">
        <v>4816895.47</v>
      </c>
      <c r="E50" s="13">
        <v>4294374.62</v>
      </c>
      <c r="F50" s="13">
        <v>4484501.5</v>
      </c>
      <c r="G50" s="13">
        <v>4474490.07</v>
      </c>
      <c r="H50" s="13">
        <v>3935678.41</v>
      </c>
    </row>
    <row r="51" spans="1:8" ht="12.75">
      <c r="A51" s="1">
        <v>42</v>
      </c>
      <c r="B51" s="1" t="s">
        <v>58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</row>
    <row r="52" spans="1:8" ht="12.75">
      <c r="A52" s="1">
        <v>43</v>
      </c>
      <c r="B52" s="1" t="s">
        <v>49</v>
      </c>
      <c r="C52" s="13">
        <v>2378200</v>
      </c>
      <c r="D52" s="13">
        <v>2187069.79</v>
      </c>
      <c r="E52" s="13">
        <v>1212804.14</v>
      </c>
      <c r="F52" s="13">
        <v>1444532.58</v>
      </c>
      <c r="G52" s="13">
        <v>1393748.3</v>
      </c>
      <c r="H52" s="13">
        <v>1168618.83</v>
      </c>
    </row>
    <row r="53" spans="1:8" ht="12.75">
      <c r="A53" s="1">
        <v>52</v>
      </c>
      <c r="B53" s="1" t="s">
        <v>50</v>
      </c>
      <c r="C53" s="13">
        <v>500000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</row>
    <row r="54" spans="1:8" ht="12.75">
      <c r="A54" s="1">
        <v>55</v>
      </c>
      <c r="B54" s="1" t="s">
        <v>51</v>
      </c>
      <c r="C54" s="13">
        <v>1094900</v>
      </c>
      <c r="D54" s="13">
        <v>683424.68</v>
      </c>
      <c r="E54" s="13">
        <v>686156.94</v>
      </c>
      <c r="F54" s="13">
        <v>752181.44</v>
      </c>
      <c r="G54" s="13">
        <v>599702.7</v>
      </c>
      <c r="H54" s="13">
        <v>457528.74</v>
      </c>
    </row>
    <row r="55" spans="1:8" ht="12.75">
      <c r="A55" s="1">
        <v>61</v>
      </c>
      <c r="B55" s="1" t="s">
        <v>52</v>
      </c>
      <c r="C55" s="13">
        <v>9462200</v>
      </c>
      <c r="D55" s="13">
        <v>9005963.49</v>
      </c>
      <c r="E55" s="13">
        <v>8082445.95</v>
      </c>
      <c r="F55" s="13">
        <v>7531685.77</v>
      </c>
      <c r="G55" s="13">
        <v>7687473.75</v>
      </c>
      <c r="H55" s="13">
        <v>6684509.98</v>
      </c>
    </row>
    <row r="56" spans="1:9" ht="12.75">
      <c r="A56" s="1">
        <v>63</v>
      </c>
      <c r="B56" s="1" t="s">
        <v>53</v>
      </c>
      <c r="C56" s="13">
        <v>3563400</v>
      </c>
      <c r="D56" s="13">
        <v>3357136</v>
      </c>
      <c r="E56" s="13">
        <v>2467024</v>
      </c>
      <c r="F56" s="13">
        <v>960361</v>
      </c>
      <c r="G56" s="13">
        <v>1920473</v>
      </c>
      <c r="H56" s="13">
        <v>-5708990</v>
      </c>
      <c r="I56" s="2" t="s">
        <v>66</v>
      </c>
    </row>
    <row r="57" spans="1:8" ht="12.75">
      <c r="A57" s="1">
        <v>64</v>
      </c>
      <c r="B57" s="1" t="s">
        <v>54</v>
      </c>
      <c r="C57" s="13">
        <v>5000</v>
      </c>
      <c r="D57" s="13">
        <v>5000</v>
      </c>
      <c r="E57" s="13">
        <v>5000</v>
      </c>
      <c r="F57" s="13">
        <v>14500</v>
      </c>
      <c r="G57" s="13">
        <v>15000</v>
      </c>
      <c r="H57" s="13">
        <v>8000</v>
      </c>
    </row>
    <row r="58" spans="1:8" ht="12.75">
      <c r="A58" s="1"/>
      <c r="B58" s="5" t="s">
        <v>55</v>
      </c>
      <c r="C58" s="14">
        <f aca="true" t="shared" si="5" ref="C58:H58">SUM(C41:C57)</f>
        <v>40562100</v>
      </c>
      <c r="D58" s="14">
        <f t="shared" si="5"/>
        <v>38404322.089999996</v>
      </c>
      <c r="E58" s="14">
        <f t="shared" si="5"/>
        <v>35109692.38</v>
      </c>
      <c r="F58" s="14">
        <f t="shared" si="5"/>
        <v>31920685.78</v>
      </c>
      <c r="G58" s="14">
        <f t="shared" si="5"/>
        <v>30155760.23</v>
      </c>
      <c r="H58" s="14">
        <f t="shared" si="5"/>
        <v>19670620.47</v>
      </c>
    </row>
    <row r="59" spans="1:8" ht="12.75">
      <c r="A59" s="1"/>
      <c r="B59" s="5"/>
      <c r="C59" s="25"/>
      <c r="D59" s="24"/>
      <c r="E59" s="24"/>
      <c r="F59" s="24"/>
      <c r="G59" s="24"/>
      <c r="H59" s="24"/>
    </row>
    <row r="60" spans="1:8" ht="12.75">
      <c r="A60" s="1">
        <v>22</v>
      </c>
      <c r="B60" s="1" t="s">
        <v>41</v>
      </c>
      <c r="C60" s="13">
        <v>2300000</v>
      </c>
      <c r="D60" s="13">
        <v>115555</v>
      </c>
      <c r="E60" s="13">
        <v>290146</v>
      </c>
      <c r="F60" s="13">
        <v>962304</v>
      </c>
      <c r="G60" s="13">
        <v>17632</v>
      </c>
      <c r="H60" s="13">
        <v>42592</v>
      </c>
    </row>
    <row r="61" spans="1:8" ht="12.75">
      <c r="A61" s="1">
        <v>23</v>
      </c>
      <c r="B61" s="1" t="s">
        <v>59</v>
      </c>
      <c r="C61" s="13">
        <v>0</v>
      </c>
      <c r="D61" s="13">
        <v>864473.61</v>
      </c>
      <c r="E61" s="13">
        <v>4905311.93</v>
      </c>
      <c r="F61" s="13">
        <v>7073222.6</v>
      </c>
      <c r="G61" s="13">
        <v>5350394.18</v>
      </c>
      <c r="H61" s="13">
        <v>46636195.63</v>
      </c>
    </row>
    <row r="62" spans="1:8" ht="12.75">
      <c r="A62" s="1">
        <v>31</v>
      </c>
      <c r="B62" s="1" t="s">
        <v>43</v>
      </c>
      <c r="C62" s="13">
        <v>5271000</v>
      </c>
      <c r="D62" s="13">
        <v>1215268.98</v>
      </c>
      <c r="E62" s="13">
        <v>201574</v>
      </c>
      <c r="F62" s="13">
        <v>0</v>
      </c>
      <c r="G62" s="13">
        <v>0</v>
      </c>
      <c r="H62" s="13">
        <v>0</v>
      </c>
    </row>
    <row r="63" spans="1:8" ht="12.75">
      <c r="A63" s="1">
        <v>33</v>
      </c>
      <c r="B63" s="1" t="s">
        <v>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 ht="12.75">
      <c r="A64" s="1">
        <v>34</v>
      </c>
      <c r="B64" s="1" t="s">
        <v>45</v>
      </c>
      <c r="C64" s="13">
        <v>667800</v>
      </c>
      <c r="D64" s="13">
        <v>1155820.9</v>
      </c>
      <c r="E64" s="13">
        <v>774898.83</v>
      </c>
      <c r="F64" s="13">
        <v>145200</v>
      </c>
      <c r="G64" s="13">
        <v>68849</v>
      </c>
      <c r="H64" s="13">
        <v>0</v>
      </c>
    </row>
    <row r="65" spans="1:8" ht="12.75">
      <c r="A65" s="1">
        <v>35</v>
      </c>
      <c r="B65" s="1" t="s">
        <v>46</v>
      </c>
      <c r="C65" s="13">
        <v>0</v>
      </c>
      <c r="D65" s="13">
        <v>0</v>
      </c>
      <c r="E65" s="13">
        <v>0</v>
      </c>
      <c r="F65" s="13">
        <v>150000</v>
      </c>
      <c r="G65" s="13">
        <v>0</v>
      </c>
      <c r="H65" s="13">
        <v>0</v>
      </c>
    </row>
    <row r="66" spans="1:8" ht="12.75">
      <c r="A66" s="1">
        <v>36</v>
      </c>
      <c r="B66" s="1" t="s">
        <v>47</v>
      </c>
      <c r="C66" s="13">
        <v>1042900</v>
      </c>
      <c r="D66" s="13">
        <v>1070262.6</v>
      </c>
      <c r="E66" s="13">
        <v>2904844</v>
      </c>
      <c r="F66" s="13">
        <v>2719516.02</v>
      </c>
      <c r="G66" s="13">
        <v>209959</v>
      </c>
      <c r="H66" s="13">
        <v>521496</v>
      </c>
    </row>
    <row r="67" spans="1:8" ht="12.75">
      <c r="A67" s="1">
        <v>37</v>
      </c>
      <c r="B67" s="1" t="s">
        <v>48</v>
      </c>
      <c r="C67" s="13">
        <v>0</v>
      </c>
      <c r="D67" s="13">
        <v>30250</v>
      </c>
      <c r="E67" s="13">
        <v>1858731.92</v>
      </c>
      <c r="F67" s="13">
        <v>0</v>
      </c>
      <c r="G67" s="13">
        <v>0</v>
      </c>
      <c r="H67" s="13">
        <v>0</v>
      </c>
    </row>
    <row r="68" spans="1:8" ht="12.75">
      <c r="A68" s="1">
        <v>43</v>
      </c>
      <c r="B68" s="1" t="s">
        <v>49</v>
      </c>
      <c r="C68" s="13">
        <v>150000</v>
      </c>
      <c r="D68" s="13">
        <v>1260794.59</v>
      </c>
      <c r="E68" s="13">
        <v>83921.97</v>
      </c>
      <c r="F68" s="13">
        <v>0</v>
      </c>
      <c r="G68" s="13">
        <v>0</v>
      </c>
      <c r="H68" s="13">
        <v>0</v>
      </c>
    </row>
    <row r="69" spans="1:8" ht="12.75">
      <c r="A69" s="1">
        <v>52</v>
      </c>
      <c r="B69" s="1" t="s">
        <v>50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8" ht="12.75">
      <c r="A70" s="1">
        <v>55</v>
      </c>
      <c r="B70" s="1" t="s">
        <v>51</v>
      </c>
      <c r="C70" s="13">
        <v>2860000</v>
      </c>
      <c r="D70" s="13">
        <v>0</v>
      </c>
      <c r="E70" s="13">
        <v>106208</v>
      </c>
      <c r="F70" s="13">
        <v>0</v>
      </c>
      <c r="G70" s="13">
        <v>212385</v>
      </c>
      <c r="H70" s="13">
        <v>0</v>
      </c>
    </row>
    <row r="71" spans="1:8" ht="12.75">
      <c r="A71" s="1">
        <v>61</v>
      </c>
      <c r="B71" s="1" t="s">
        <v>60</v>
      </c>
      <c r="C71" s="13">
        <v>60000</v>
      </c>
      <c r="D71" s="13">
        <v>115418</v>
      </c>
      <c r="E71" s="13">
        <v>0</v>
      </c>
      <c r="F71" s="13">
        <v>211312</v>
      </c>
      <c r="G71" s="13">
        <v>48593</v>
      </c>
      <c r="H71" s="13">
        <v>0</v>
      </c>
    </row>
    <row r="72" spans="1:8" ht="12.75">
      <c r="A72" s="1"/>
      <c r="B72" s="5" t="s">
        <v>56</v>
      </c>
      <c r="C72" s="14">
        <f aca="true" t="shared" si="6" ref="C72:H72">SUM(C60:C71)</f>
        <v>12351700</v>
      </c>
      <c r="D72" s="14">
        <f t="shared" si="6"/>
        <v>5827843.68</v>
      </c>
      <c r="E72" s="14">
        <f t="shared" si="6"/>
        <v>11125636.65</v>
      </c>
      <c r="F72" s="14">
        <f t="shared" si="6"/>
        <v>11261554.62</v>
      </c>
      <c r="G72" s="14">
        <f t="shared" si="6"/>
        <v>5907812.18</v>
      </c>
      <c r="H72" s="14">
        <f t="shared" si="6"/>
        <v>47200283.63</v>
      </c>
    </row>
    <row r="74" spans="2:8" ht="12.75">
      <c r="B74" s="6" t="s">
        <v>57</v>
      </c>
      <c r="C74" s="16">
        <f aca="true" t="shared" si="7" ref="C74:H74">C58+C72</f>
        <v>52913800</v>
      </c>
      <c r="D74" s="16">
        <f t="shared" si="7"/>
        <v>44232165.769999996</v>
      </c>
      <c r="E74" s="16">
        <f t="shared" si="7"/>
        <v>46235329.03</v>
      </c>
      <c r="F74" s="16">
        <f t="shared" si="7"/>
        <v>43182240.4</v>
      </c>
      <c r="G74" s="16">
        <f t="shared" si="7"/>
        <v>36063572.41</v>
      </c>
      <c r="H74" s="16">
        <f t="shared" si="7"/>
        <v>66870904.1</v>
      </c>
    </row>
    <row r="77" ht="12.75">
      <c r="A77" s="2" t="s">
        <v>2</v>
      </c>
    </row>
    <row r="79" spans="1:9" ht="12.75">
      <c r="A79" s="1">
        <v>811</v>
      </c>
      <c r="B79" s="1" t="s">
        <v>37</v>
      </c>
      <c r="C79" s="13">
        <v>7327800</v>
      </c>
      <c r="D79" s="13">
        <f>-1*D91</f>
        <v>-6388978.119999997</v>
      </c>
      <c r="E79" s="13">
        <f>-1*E91</f>
        <v>-2374205.1500000022</v>
      </c>
      <c r="F79" s="13">
        <f>-1*F91</f>
        <v>-10198459.18</v>
      </c>
      <c r="G79" s="13">
        <f>-1*G91</f>
        <v>-4746807.68</v>
      </c>
      <c r="H79" s="13">
        <f>-1*H91</f>
        <v>-1322820.6099999994</v>
      </c>
      <c r="I79" s="2" t="s">
        <v>68</v>
      </c>
    </row>
    <row r="80" spans="1:8" ht="12.75">
      <c r="A80" s="1">
        <v>812</v>
      </c>
      <c r="B80" s="1" t="s">
        <v>38</v>
      </c>
      <c r="C80" s="13">
        <v>-2764900</v>
      </c>
      <c r="D80" s="13">
        <v>-2831177.37</v>
      </c>
      <c r="E80" s="13">
        <v>-2204691.08</v>
      </c>
      <c r="F80" s="13">
        <v>2852000</v>
      </c>
      <c r="G80" s="13">
        <v>-1668000</v>
      </c>
      <c r="H80" s="13">
        <v>7950546.34</v>
      </c>
    </row>
    <row r="81" spans="1:8" ht="12.75">
      <c r="A81" s="1">
        <v>890</v>
      </c>
      <c r="B81" s="1" t="s">
        <v>70</v>
      </c>
      <c r="C81" s="13">
        <v>120000</v>
      </c>
      <c r="D81" s="13">
        <v>484404.7</v>
      </c>
      <c r="E81" s="13">
        <v>659908.77</v>
      </c>
      <c r="F81" s="13">
        <v>207929.58</v>
      </c>
      <c r="G81" s="13">
        <v>-446650.7</v>
      </c>
      <c r="H81" s="13">
        <v>1178608.3</v>
      </c>
    </row>
    <row r="82" spans="1:8" ht="12.75">
      <c r="A82" s="5" t="s">
        <v>39</v>
      </c>
      <c r="B82" s="5" t="s">
        <v>2</v>
      </c>
      <c r="C82" s="14">
        <f aca="true" t="shared" si="8" ref="C82:H82">SUM(C79:C81)</f>
        <v>4682900</v>
      </c>
      <c r="D82" s="14">
        <f t="shared" si="8"/>
        <v>-8735750.79</v>
      </c>
      <c r="E82" s="14">
        <f t="shared" si="8"/>
        <v>-3918987.4600000023</v>
      </c>
      <c r="F82" s="14">
        <f t="shared" si="8"/>
        <v>-7138529.6</v>
      </c>
      <c r="G82" s="14">
        <f t="shared" si="8"/>
        <v>-6861458.38</v>
      </c>
      <c r="H82" s="14">
        <f t="shared" si="8"/>
        <v>7806334.03</v>
      </c>
    </row>
    <row r="84" spans="2:8" ht="12.75">
      <c r="B84" s="6" t="s">
        <v>40</v>
      </c>
      <c r="C84" s="16">
        <f aca="true" t="shared" si="9" ref="C84:H84">C82</f>
        <v>4682900</v>
      </c>
      <c r="D84" s="16">
        <f t="shared" si="9"/>
        <v>-8735750.79</v>
      </c>
      <c r="E84" s="16">
        <f t="shared" si="9"/>
        <v>-3918987.4600000023</v>
      </c>
      <c r="F84" s="16">
        <f t="shared" si="9"/>
        <v>-7138529.6</v>
      </c>
      <c r="G84" s="16">
        <f t="shared" si="9"/>
        <v>-6861458.38</v>
      </c>
      <c r="H84" s="16">
        <f t="shared" si="9"/>
        <v>7806334.03</v>
      </c>
    </row>
    <row r="87" spans="1:8" ht="12.75">
      <c r="A87" t="s">
        <v>3</v>
      </c>
      <c r="C87" s="12">
        <f aca="true" t="shared" si="10" ref="C87:H87">C38-C74+C84</f>
        <v>0</v>
      </c>
      <c r="D87" s="12">
        <f t="shared" si="10"/>
        <v>0</v>
      </c>
      <c r="E87" s="12">
        <f t="shared" si="10"/>
        <v>0</v>
      </c>
      <c r="F87" s="12">
        <f t="shared" si="10"/>
        <v>0</v>
      </c>
      <c r="G87" s="12">
        <f t="shared" si="10"/>
        <v>1.0244548320770264E-08</v>
      </c>
      <c r="H87" s="12">
        <f t="shared" si="10"/>
        <v>0</v>
      </c>
    </row>
    <row r="89" spans="1:10" ht="12.75">
      <c r="A89" s="4" t="s">
        <v>71</v>
      </c>
      <c r="B89" s="11"/>
      <c r="C89" s="10"/>
      <c r="D89" s="10">
        <v>31343388.28</v>
      </c>
      <c r="E89" s="10">
        <v>28969183.13</v>
      </c>
      <c r="F89" s="10">
        <v>18770723.95</v>
      </c>
      <c r="G89" s="10">
        <v>14023916.27</v>
      </c>
      <c r="H89" s="1">
        <v>12701095.66</v>
      </c>
      <c r="I89" s="17"/>
      <c r="J89" s="17"/>
    </row>
    <row r="90" spans="1:10" ht="12.75">
      <c r="A90" s="4" t="s">
        <v>72</v>
      </c>
      <c r="B90" s="11"/>
      <c r="C90" s="11"/>
      <c r="D90" s="29">
        <v>37732366.4</v>
      </c>
      <c r="E90" s="10">
        <v>31343388.28</v>
      </c>
      <c r="F90" s="10">
        <v>28969183.13</v>
      </c>
      <c r="G90" s="10">
        <v>18770723.95</v>
      </c>
      <c r="H90" s="10">
        <v>14023916.27</v>
      </c>
      <c r="I90" s="17"/>
      <c r="J90" s="17"/>
    </row>
    <row r="91" spans="1:10" ht="12.75">
      <c r="A91" s="4" t="s">
        <v>62</v>
      </c>
      <c r="B91" s="11"/>
      <c r="C91" s="11"/>
      <c r="D91" s="29">
        <f>D90-D89</f>
        <v>6388978.119999997</v>
      </c>
      <c r="E91" s="10">
        <f>E90-E89</f>
        <v>2374205.1500000022</v>
      </c>
      <c r="F91" s="10">
        <f>F90-F89</f>
        <v>10198459.18</v>
      </c>
      <c r="G91" s="10">
        <f>G90-G89</f>
        <v>4746807.68</v>
      </c>
      <c r="H91" s="10">
        <f>H90-H89</f>
        <v>1322820.6099999994</v>
      </c>
      <c r="I91" s="17"/>
      <c r="J91" s="17"/>
    </row>
    <row r="94" ht="12.75">
      <c r="A94" t="s">
        <v>61</v>
      </c>
    </row>
    <row r="95" ht="12.75">
      <c r="A95" s="9">
        <v>44179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Štěchovice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jiraskovav</dc:creator>
  <cp:keywords/>
  <dc:description/>
  <cp:lastModifiedBy>Uživatel</cp:lastModifiedBy>
  <cp:lastPrinted>2020-12-22T07:10:13Z</cp:lastPrinted>
  <dcterms:created xsi:type="dcterms:W3CDTF">2003-06-25T09:48:20Z</dcterms:created>
  <dcterms:modified xsi:type="dcterms:W3CDTF">2021-02-16T19:56:20Z</dcterms:modified>
  <cp:category/>
  <cp:version/>
  <cp:contentType/>
  <cp:contentStatus/>
</cp:coreProperties>
</file>